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e04\Downloads\"/>
    </mc:Choice>
  </mc:AlternateContent>
  <xr:revisionPtr revIDLastSave="0" documentId="13_ncr:1_{1366B915-79B1-40C2-AAE3-E2F22583CF3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ex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G92" i="1"/>
  <c r="G94" i="1" s="1"/>
  <c r="G78" i="1"/>
  <c r="G69" i="1"/>
  <c r="G59" i="1"/>
  <c r="G71" i="1" s="1"/>
  <c r="G73" i="1" s="1"/>
  <c r="G87" i="1" s="1"/>
  <c r="G58" i="1"/>
  <c r="G55" i="1"/>
  <c r="G50" i="1"/>
  <c r="G44" i="1"/>
  <c r="G41" i="1"/>
  <c r="G28" i="1"/>
  <c r="G22" i="1"/>
  <c r="G14" i="1"/>
  <c r="G16" i="1" s="1"/>
  <c r="G11" i="1"/>
  <c r="G97" i="1" l="1"/>
</calcChain>
</file>

<file path=xl/sharedStrings.xml><?xml version="1.0" encoding="utf-8"?>
<sst xmlns="http://schemas.openxmlformats.org/spreadsheetml/2006/main" count="78" uniqueCount="77">
  <si>
    <t>Konto</t>
  </si>
  <si>
    <t>Namn</t>
  </si>
  <si>
    <t>Perioden</t>
  </si>
  <si>
    <t>Ackumulerat</t>
  </si>
  <si>
    <t>Budget</t>
  </si>
  <si>
    <t>Avvikelse</t>
  </si>
  <si>
    <t>Intäkter</t>
  </si>
  <si>
    <t>Hyresint lokaler ej moms</t>
  </si>
  <si>
    <t>Årsavg bostäder</t>
  </si>
  <si>
    <t>Andrahandsuthyrning</t>
  </si>
  <si>
    <t>Pantsättning/Överlåtelse</t>
  </si>
  <si>
    <t>Indrivningskostn/inkasso</t>
  </si>
  <si>
    <t>*S:a hyres- avgift/intäkt</t>
  </si>
  <si>
    <t>Övr ersättningar/intäkter</t>
  </si>
  <si>
    <t>*S:a övriga intäkter</t>
  </si>
  <si>
    <t>**S:a intäkter</t>
  </si>
  <si>
    <t>Kostnader</t>
  </si>
  <si>
    <t>Förbrukningsmaterial</t>
  </si>
  <si>
    <t>*S:a fastsköts/städ mtrin</t>
  </si>
  <si>
    <t>Fastighetsskötsel</t>
  </si>
  <si>
    <t>Städning</t>
  </si>
  <si>
    <t>Sotning</t>
  </si>
  <si>
    <t>Obligatoriska besiktnkost</t>
  </si>
  <si>
    <t>*S:a fastsköts/städ k tj</t>
  </si>
  <si>
    <t>Gemensamma utrymmen r/u</t>
  </si>
  <si>
    <t>Tvättstugor r/u</t>
  </si>
  <si>
    <t>Trapphus r/u</t>
  </si>
  <si>
    <t>Soprum r/u</t>
  </si>
  <si>
    <t>Hissar r/u</t>
  </si>
  <si>
    <t>VVS r/u</t>
  </si>
  <si>
    <t>Vattenskador/reserv oföru</t>
  </si>
  <si>
    <t>Ventilation r/u</t>
  </si>
  <si>
    <t>Portar r/u</t>
  </si>
  <si>
    <t>Gård/markanläggn r/u</t>
  </si>
  <si>
    <t>Serviceavtal</t>
  </si>
  <si>
    <t>*S:a rep köpta tjänster</t>
  </si>
  <si>
    <t>Div övr kostnader</t>
  </si>
  <si>
    <t>*S:a underh materialinköp</t>
  </si>
  <si>
    <t>El</t>
  </si>
  <si>
    <t>Värme</t>
  </si>
  <si>
    <t>Vatten</t>
  </si>
  <si>
    <t>Sophämtning</t>
  </si>
  <si>
    <t>*S:a taxeb kostn/uppvärmn</t>
  </si>
  <si>
    <t>Fastighetsförsäkring</t>
  </si>
  <si>
    <t>Bredband</t>
  </si>
  <si>
    <t>Konsultarvoden</t>
  </si>
  <si>
    <t>*S:a riskkost/avgäld/övr</t>
  </si>
  <si>
    <t>Fastighetsskatt</t>
  </si>
  <si>
    <t>*S:a fastighetsskatt</t>
  </si>
  <si>
    <t>**S:a fastighetsförvaltn</t>
  </si>
  <si>
    <t>Dataprogram</t>
  </si>
  <si>
    <t>Möteskostnader/Gåvor</t>
  </si>
  <si>
    <t>Kontorsmtrl/trycksaker</t>
  </si>
  <si>
    <t>Porto</t>
  </si>
  <si>
    <t>Redovisningstjänster</t>
  </si>
  <si>
    <t>Bankkostnader</t>
  </si>
  <si>
    <t>Föreningsavgifter</t>
  </si>
  <si>
    <t>Övriga kostn avdragsgilla</t>
  </si>
  <si>
    <t>*S:a administrativa kostn</t>
  </si>
  <si>
    <t>**S:a fastighetskostnader</t>
  </si>
  <si>
    <t>***Resultat före avskrivn</t>
  </si>
  <si>
    <t>Avskrivning byggnader</t>
  </si>
  <si>
    <t>Avskrivn byggnadsinv</t>
  </si>
  <si>
    <t>Avskr inventarier/maskin</t>
  </si>
  <si>
    <t>*S:a avskrivn o nedskrivn</t>
  </si>
  <si>
    <t>Ränta skattekonto</t>
  </si>
  <si>
    <t>*S:a ränteintäkter</t>
  </si>
  <si>
    <t>Räntekostnader</t>
  </si>
  <si>
    <t>Dröjsmålsräntor levskulde</t>
  </si>
  <si>
    <t>*S:a räntekostnader</t>
  </si>
  <si>
    <t>**** R E S U L T A T ****</t>
  </si>
  <si>
    <t>Konton Underhållsplan</t>
  </si>
  <si>
    <t>VVS/Relining</t>
  </si>
  <si>
    <t>Fasader</t>
  </si>
  <si>
    <t>*S:a budget rep/underh</t>
  </si>
  <si>
    <t>Resultat efter tillk post</t>
  </si>
  <si>
    <t>Brf Bojen 9 Resultatrapport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</si>
</sst>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"/>
  <sheetViews>
    <sheetView tabSelected="1" workbookViewId="0">
      <selection activeCell="G1" sqref="G1:G1048576"/>
    </sheetView>
  </sheetViews>
  <sheetFormatPr defaultRowHeight="14.4" x14ac:dyDescent="0.3"/>
  <cols>
    <col min="1" max="1" width="6.21875" customWidth="1"/>
    <col min="2" max="2" width="24.6640625" bestFit="1" customWidth="1"/>
    <col min="4" max="4" width="11.21875" bestFit="1" customWidth="1"/>
    <col min="5" max="5" width="8.6640625" bestFit="1" customWidth="1"/>
    <col min="6" max="6" width="8.44140625" bestFit="1" customWidth="1"/>
    <col min="7" max="7" width="8.44140625" customWidth="1"/>
  </cols>
  <sheetData>
    <row r="1" spans="1:7" x14ac:dyDescent="0.3">
      <c r="A1" t="s">
        <v>76</v>
      </c>
      <c r="C1">
        <v>221231</v>
      </c>
    </row>
    <row r="2" spans="1:7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4</v>
      </c>
    </row>
    <row r="3" spans="1:7" x14ac:dyDescent="0.3">
      <c r="G3" s="1">
        <v>2023</v>
      </c>
    </row>
    <row r="4" spans="1:7" x14ac:dyDescent="0.3">
      <c r="B4" t="s">
        <v>6</v>
      </c>
    </row>
    <row r="6" spans="1:7" x14ac:dyDescent="0.3">
      <c r="A6">
        <v>3013</v>
      </c>
      <c r="B6" t="s">
        <v>7</v>
      </c>
      <c r="C6">
        <v>67298</v>
      </c>
      <c r="D6">
        <v>67298</v>
      </c>
      <c r="E6">
        <v>72000</v>
      </c>
      <c r="F6">
        <v>-4702</v>
      </c>
      <c r="G6">
        <v>75000</v>
      </c>
    </row>
    <row r="7" spans="1:7" x14ac:dyDescent="0.3">
      <c r="A7">
        <v>3021</v>
      </c>
      <c r="B7" t="s">
        <v>8</v>
      </c>
      <c r="C7">
        <v>1573788</v>
      </c>
      <c r="D7">
        <v>1573788</v>
      </c>
      <c r="E7">
        <v>1574000</v>
      </c>
      <c r="F7">
        <v>-212</v>
      </c>
      <c r="G7">
        <v>1574000</v>
      </c>
    </row>
    <row r="8" spans="1:7" x14ac:dyDescent="0.3">
      <c r="A8">
        <v>3310</v>
      </c>
      <c r="B8" t="s">
        <v>9</v>
      </c>
      <c r="C8">
        <v>-2971</v>
      </c>
      <c r="D8">
        <v>-2971</v>
      </c>
      <c r="E8">
        <v>21000</v>
      </c>
      <c r="F8">
        <v>-23971</v>
      </c>
      <c r="G8">
        <v>3000</v>
      </c>
    </row>
    <row r="9" spans="1:7" x14ac:dyDescent="0.3">
      <c r="A9">
        <v>3510</v>
      </c>
      <c r="B9" t="s">
        <v>10</v>
      </c>
      <c r="C9">
        <v>9876</v>
      </c>
      <c r="D9">
        <v>9876</v>
      </c>
      <c r="E9">
        <v>11000</v>
      </c>
      <c r="F9">
        <v>-1124</v>
      </c>
      <c r="G9">
        <v>9000</v>
      </c>
    </row>
    <row r="10" spans="1:7" x14ac:dyDescent="0.3">
      <c r="A10">
        <v>3513</v>
      </c>
      <c r="B10" t="s">
        <v>11</v>
      </c>
      <c r="C10">
        <v>150</v>
      </c>
      <c r="D10">
        <v>150</v>
      </c>
      <c r="F10">
        <v>150</v>
      </c>
      <c r="G10">
        <v>0</v>
      </c>
    </row>
    <row r="11" spans="1:7" x14ac:dyDescent="0.3">
      <c r="B11" t="s">
        <v>12</v>
      </c>
      <c r="C11">
        <v>1648141</v>
      </c>
      <c r="D11">
        <v>1648141</v>
      </c>
      <c r="E11">
        <v>1678000</v>
      </c>
      <c r="F11">
        <v>-29859</v>
      </c>
      <c r="G11">
        <f>SUM(G6:G10)</f>
        <v>1661000</v>
      </c>
    </row>
    <row r="13" spans="1:7" x14ac:dyDescent="0.3">
      <c r="A13">
        <v>3990</v>
      </c>
      <c r="B13" t="s">
        <v>13</v>
      </c>
      <c r="E13">
        <v>4000</v>
      </c>
      <c r="F13">
        <v>-4000</v>
      </c>
      <c r="G13">
        <v>0</v>
      </c>
    </row>
    <row r="14" spans="1:7" x14ac:dyDescent="0.3">
      <c r="B14" t="s">
        <v>14</v>
      </c>
      <c r="E14">
        <v>4000</v>
      </c>
      <c r="F14">
        <v>-4000</v>
      </c>
      <c r="G14">
        <f>G13</f>
        <v>0</v>
      </c>
    </row>
    <row r="16" spans="1:7" x14ac:dyDescent="0.3">
      <c r="B16" t="s">
        <v>15</v>
      </c>
      <c r="C16">
        <v>1648141</v>
      </c>
      <c r="D16">
        <v>1648141</v>
      </c>
      <c r="E16">
        <v>1682000</v>
      </c>
      <c r="F16">
        <v>-33859</v>
      </c>
      <c r="G16">
        <f>G14+G11</f>
        <v>1661000</v>
      </c>
    </row>
    <row r="19" spans="1:7" x14ac:dyDescent="0.3">
      <c r="B19" t="s">
        <v>16</v>
      </c>
    </row>
    <row r="21" spans="1:7" x14ac:dyDescent="0.3">
      <c r="A21">
        <v>4010</v>
      </c>
      <c r="B21" t="s">
        <v>17</v>
      </c>
      <c r="C21">
        <v>-1295</v>
      </c>
      <c r="D21">
        <v>-1295</v>
      </c>
      <c r="F21">
        <v>-1295</v>
      </c>
      <c r="G21">
        <v>-1500</v>
      </c>
    </row>
    <row r="22" spans="1:7" x14ac:dyDescent="0.3">
      <c r="B22" t="s">
        <v>18</v>
      </c>
      <c r="C22">
        <v>-1295</v>
      </c>
      <c r="D22">
        <v>-1295</v>
      </c>
      <c r="F22">
        <v>-1295</v>
      </c>
      <c r="G22">
        <f>G21</f>
        <v>-1500</v>
      </c>
    </row>
    <row r="24" spans="1:7" x14ac:dyDescent="0.3">
      <c r="A24">
        <v>4100</v>
      </c>
      <c r="B24" t="s">
        <v>19</v>
      </c>
      <c r="C24">
        <v>-24061</v>
      </c>
      <c r="D24">
        <v>-24061</v>
      </c>
      <c r="E24">
        <v>-25000</v>
      </c>
      <c r="F24">
        <v>939</v>
      </c>
      <c r="G24">
        <v>-25000</v>
      </c>
    </row>
    <row r="25" spans="1:7" x14ac:dyDescent="0.3">
      <c r="A25">
        <v>4120</v>
      </c>
      <c r="B25" t="s">
        <v>20</v>
      </c>
      <c r="C25">
        <v>-54363</v>
      </c>
      <c r="D25">
        <v>-54363</v>
      </c>
      <c r="E25">
        <v>-32000</v>
      </c>
      <c r="F25">
        <v>-22363</v>
      </c>
      <c r="G25">
        <v>-50000</v>
      </c>
    </row>
    <row r="26" spans="1:7" x14ac:dyDescent="0.3">
      <c r="A26">
        <v>4130</v>
      </c>
      <c r="B26" t="s">
        <v>21</v>
      </c>
      <c r="C26">
        <v>-5355</v>
      </c>
      <c r="D26">
        <v>-5355</v>
      </c>
      <c r="E26">
        <v>-5000</v>
      </c>
      <c r="F26">
        <v>-355</v>
      </c>
      <c r="G26">
        <v>-6000</v>
      </c>
    </row>
    <row r="27" spans="1:7" x14ac:dyDescent="0.3">
      <c r="A27">
        <v>4140</v>
      </c>
      <c r="B27" t="s">
        <v>22</v>
      </c>
      <c r="C27">
        <v>-1494</v>
      </c>
      <c r="D27">
        <v>-1494</v>
      </c>
      <c r="E27">
        <v>-5000</v>
      </c>
      <c r="F27">
        <v>3506</v>
      </c>
      <c r="G27">
        <v>-5000</v>
      </c>
    </row>
    <row r="28" spans="1:7" x14ac:dyDescent="0.3">
      <c r="B28" t="s">
        <v>23</v>
      </c>
      <c r="C28">
        <v>-85273</v>
      </c>
      <c r="D28">
        <v>-85273</v>
      </c>
      <c r="E28">
        <v>-67000</v>
      </c>
      <c r="F28">
        <v>-18273</v>
      </c>
      <c r="G28">
        <f>SUM(G24:G27)</f>
        <v>-86000</v>
      </c>
    </row>
    <row r="30" spans="1:7" x14ac:dyDescent="0.3">
      <c r="A30">
        <v>4330</v>
      </c>
      <c r="B30" t="s">
        <v>24</v>
      </c>
      <c r="C30">
        <v>-20303</v>
      </c>
      <c r="D30">
        <v>-20303</v>
      </c>
      <c r="E30">
        <v>-10000</v>
      </c>
      <c r="F30">
        <v>-10303</v>
      </c>
      <c r="G30">
        <v>-10000</v>
      </c>
    </row>
    <row r="31" spans="1:7" x14ac:dyDescent="0.3">
      <c r="A31">
        <v>4331</v>
      </c>
      <c r="B31" t="s">
        <v>25</v>
      </c>
      <c r="E31">
        <v>-4000</v>
      </c>
      <c r="F31">
        <v>4000</v>
      </c>
      <c r="G31">
        <v>-4000</v>
      </c>
    </row>
    <row r="32" spans="1:7" x14ac:dyDescent="0.3">
      <c r="A32">
        <v>4334</v>
      </c>
      <c r="B32" t="s">
        <v>26</v>
      </c>
      <c r="C32">
        <v>-5070</v>
      </c>
      <c r="D32">
        <v>-5070</v>
      </c>
      <c r="E32">
        <v>-5000</v>
      </c>
      <c r="F32">
        <v>-70</v>
      </c>
      <c r="G32">
        <v>-5000</v>
      </c>
    </row>
    <row r="33" spans="1:7" x14ac:dyDescent="0.3">
      <c r="A33">
        <v>4335</v>
      </c>
      <c r="B33" t="s">
        <v>27</v>
      </c>
      <c r="E33">
        <v>-30000</v>
      </c>
      <c r="F33">
        <v>30000</v>
      </c>
      <c r="G33">
        <v>-30000</v>
      </c>
    </row>
    <row r="34" spans="1:7" x14ac:dyDescent="0.3">
      <c r="A34">
        <v>4341</v>
      </c>
      <c r="B34" t="s">
        <v>28</v>
      </c>
      <c r="C34">
        <v>-3239</v>
      </c>
      <c r="D34">
        <v>-3239</v>
      </c>
      <c r="E34">
        <v>-10000</v>
      </c>
      <c r="F34">
        <v>6761</v>
      </c>
      <c r="G34">
        <v>-10000</v>
      </c>
    </row>
    <row r="35" spans="1:7" x14ac:dyDescent="0.3">
      <c r="A35">
        <v>4342</v>
      </c>
      <c r="B35" t="s">
        <v>29</v>
      </c>
      <c r="C35">
        <v>-18893</v>
      </c>
      <c r="D35">
        <v>-18893</v>
      </c>
      <c r="E35">
        <v>-15000</v>
      </c>
      <c r="F35">
        <v>-3893</v>
      </c>
      <c r="G35">
        <v>-15000</v>
      </c>
    </row>
    <row r="36" spans="1:7" x14ac:dyDescent="0.3">
      <c r="A36">
        <v>4345</v>
      </c>
      <c r="B36" t="s">
        <v>30</v>
      </c>
      <c r="E36">
        <v>-20000</v>
      </c>
      <c r="F36">
        <v>20000</v>
      </c>
      <c r="G36">
        <v>0</v>
      </c>
    </row>
    <row r="37" spans="1:7" x14ac:dyDescent="0.3">
      <c r="A37">
        <v>4347</v>
      </c>
      <c r="B37" t="s">
        <v>31</v>
      </c>
      <c r="C37">
        <v>-13633</v>
      </c>
      <c r="D37">
        <v>-13633</v>
      </c>
      <c r="E37">
        <v>-10000</v>
      </c>
      <c r="F37">
        <v>-3633</v>
      </c>
      <c r="G37">
        <v>-30000</v>
      </c>
    </row>
    <row r="38" spans="1:7" x14ac:dyDescent="0.3">
      <c r="A38">
        <v>4354</v>
      </c>
      <c r="B38" t="s">
        <v>32</v>
      </c>
      <c r="E38">
        <v>-10000</v>
      </c>
      <c r="F38">
        <v>10000</v>
      </c>
      <c r="G38">
        <v>-10000</v>
      </c>
    </row>
    <row r="39" spans="1:7" x14ac:dyDescent="0.3">
      <c r="A39">
        <v>4361</v>
      </c>
      <c r="B39" t="s">
        <v>33</v>
      </c>
      <c r="C39">
        <v>-3236</v>
      </c>
      <c r="D39">
        <v>-3236</v>
      </c>
      <c r="E39">
        <v>-17000</v>
      </c>
      <c r="F39">
        <v>13764</v>
      </c>
      <c r="G39">
        <v>-4000</v>
      </c>
    </row>
    <row r="40" spans="1:7" x14ac:dyDescent="0.3">
      <c r="A40">
        <v>4391</v>
      </c>
      <c r="B40" t="s">
        <v>34</v>
      </c>
      <c r="C40">
        <v>-1536</v>
      </c>
      <c r="D40">
        <v>-1536</v>
      </c>
      <c r="F40">
        <v>-1536</v>
      </c>
      <c r="G40">
        <v>-2000</v>
      </c>
    </row>
    <row r="41" spans="1:7" x14ac:dyDescent="0.3">
      <c r="B41" t="s">
        <v>35</v>
      </c>
      <c r="C41">
        <v>-65909</v>
      </c>
      <c r="D41">
        <v>-65909</v>
      </c>
      <c r="E41">
        <v>-131000</v>
      </c>
      <c r="F41">
        <v>65091</v>
      </c>
      <c r="G41">
        <f>SUM(G30:G40)</f>
        <v>-120000</v>
      </c>
    </row>
    <row r="43" spans="1:7" x14ac:dyDescent="0.3">
      <c r="A43">
        <v>4490</v>
      </c>
      <c r="B43" t="s">
        <v>36</v>
      </c>
      <c r="E43">
        <v>-1000</v>
      </c>
      <c r="F43">
        <v>1000</v>
      </c>
      <c r="G43">
        <v>0</v>
      </c>
    </row>
    <row r="44" spans="1:7" x14ac:dyDescent="0.3">
      <c r="B44" t="s">
        <v>37</v>
      </c>
      <c r="E44">
        <v>-1000</v>
      </c>
      <c r="F44">
        <v>1000</v>
      </c>
      <c r="G44">
        <f>G43</f>
        <v>0</v>
      </c>
    </row>
    <row r="46" spans="1:7" x14ac:dyDescent="0.3">
      <c r="A46">
        <v>4610</v>
      </c>
      <c r="B46" t="s">
        <v>38</v>
      </c>
      <c r="C46">
        <v>-91591</v>
      </c>
      <c r="D46">
        <v>-91591</v>
      </c>
      <c r="E46">
        <v>-80000</v>
      </c>
      <c r="F46">
        <v>-11591</v>
      </c>
      <c r="G46">
        <v>-100000</v>
      </c>
    </row>
    <row r="47" spans="1:7" x14ac:dyDescent="0.3">
      <c r="A47">
        <v>4620</v>
      </c>
      <c r="B47" t="s">
        <v>39</v>
      </c>
      <c r="C47">
        <v>-284676</v>
      </c>
      <c r="D47">
        <v>-284676</v>
      </c>
      <c r="E47">
        <v>-300000</v>
      </c>
      <c r="F47">
        <v>15324</v>
      </c>
      <c r="G47">
        <v>-280000</v>
      </c>
    </row>
    <row r="48" spans="1:7" x14ac:dyDescent="0.3">
      <c r="A48">
        <v>4630</v>
      </c>
      <c r="B48" t="s">
        <v>40</v>
      </c>
      <c r="C48">
        <v>-61128</v>
      </c>
      <c r="D48">
        <v>-61128</v>
      </c>
      <c r="E48">
        <v>-70000</v>
      </c>
      <c r="F48">
        <v>8872</v>
      </c>
      <c r="G48">
        <v>-65000</v>
      </c>
    </row>
    <row r="49" spans="1:7" x14ac:dyDescent="0.3">
      <c r="A49">
        <v>4640</v>
      </c>
      <c r="B49" t="s">
        <v>41</v>
      </c>
      <c r="C49">
        <v>-41920</v>
      </c>
      <c r="D49">
        <v>-41920</v>
      </c>
      <c r="E49">
        <v>-33000</v>
      </c>
      <c r="F49">
        <v>-8920</v>
      </c>
      <c r="G49">
        <v>-45000</v>
      </c>
    </row>
    <row r="50" spans="1:7" x14ac:dyDescent="0.3">
      <c r="B50" t="s">
        <v>42</v>
      </c>
      <c r="C50">
        <v>-479315</v>
      </c>
      <c r="D50">
        <v>-479315</v>
      </c>
      <c r="E50">
        <v>-483000</v>
      </c>
      <c r="F50">
        <v>3685</v>
      </c>
      <c r="G50">
        <f>SUM(G46:G49)</f>
        <v>-490000</v>
      </c>
    </row>
    <row r="52" spans="1:7" x14ac:dyDescent="0.3">
      <c r="A52">
        <v>4710</v>
      </c>
      <c r="B52" t="s">
        <v>43</v>
      </c>
      <c r="C52">
        <v>-43651</v>
      </c>
      <c r="D52">
        <v>-43651</v>
      </c>
      <c r="E52">
        <v>-45000</v>
      </c>
      <c r="F52">
        <v>1349</v>
      </c>
      <c r="G52">
        <v>-45000</v>
      </c>
    </row>
    <row r="53" spans="1:7" x14ac:dyDescent="0.3">
      <c r="A53">
        <v>4770</v>
      </c>
      <c r="B53" t="s">
        <v>44</v>
      </c>
      <c r="C53">
        <v>-70125</v>
      </c>
      <c r="D53">
        <v>-70125</v>
      </c>
      <c r="E53">
        <v>-118000</v>
      </c>
      <c r="F53">
        <v>47875</v>
      </c>
      <c r="G53">
        <v>-75000</v>
      </c>
    </row>
    <row r="54" spans="1:7" x14ac:dyDescent="0.3">
      <c r="A54">
        <v>4780</v>
      </c>
      <c r="B54" t="s">
        <v>45</v>
      </c>
      <c r="C54">
        <v>-14625</v>
      </c>
      <c r="D54">
        <v>-14625</v>
      </c>
      <c r="F54">
        <v>-14625</v>
      </c>
      <c r="G54">
        <v>0</v>
      </c>
    </row>
    <row r="55" spans="1:7" x14ac:dyDescent="0.3">
      <c r="B55" t="s">
        <v>46</v>
      </c>
      <c r="C55">
        <v>-128401</v>
      </c>
      <c r="D55">
        <v>-128401</v>
      </c>
      <c r="E55">
        <v>-163000</v>
      </c>
      <c r="F55">
        <v>34599</v>
      </c>
      <c r="G55">
        <f>SUM(G52:G54)</f>
        <v>-120000</v>
      </c>
    </row>
    <row r="57" spans="1:7" x14ac:dyDescent="0.3">
      <c r="A57">
        <v>4800</v>
      </c>
      <c r="B57" t="s">
        <v>47</v>
      </c>
      <c r="D57">
        <v>-70851</v>
      </c>
      <c r="E57">
        <v>-68000</v>
      </c>
      <c r="F57">
        <v>-2851</v>
      </c>
      <c r="G57">
        <v>-72000</v>
      </c>
    </row>
    <row r="58" spans="1:7" x14ac:dyDescent="0.3">
      <c r="B58" t="s">
        <v>48</v>
      </c>
      <c r="D58">
        <v>-70851</v>
      </c>
      <c r="E58">
        <v>-68000</v>
      </c>
      <c r="F58">
        <v>-2851</v>
      </c>
      <c r="G58">
        <f>G57</f>
        <v>-72000</v>
      </c>
    </row>
    <row r="59" spans="1:7" x14ac:dyDescent="0.3">
      <c r="B59" t="s">
        <v>49</v>
      </c>
      <c r="C59">
        <v>-760193</v>
      </c>
      <c r="D59">
        <v>-831044</v>
      </c>
      <c r="E59">
        <v>-913000</v>
      </c>
      <c r="F59">
        <v>81956</v>
      </c>
      <c r="G59">
        <f>G58+G55+G50+G44+G41+G28+G22</f>
        <v>-889500</v>
      </c>
    </row>
    <row r="61" spans="1:7" x14ac:dyDescent="0.3">
      <c r="A61">
        <v>5420</v>
      </c>
      <c r="B61" t="s">
        <v>50</v>
      </c>
      <c r="C61">
        <v>-320</v>
      </c>
      <c r="D61">
        <v>-320</v>
      </c>
      <c r="F61">
        <v>-320</v>
      </c>
      <c r="G61">
        <v>0</v>
      </c>
    </row>
    <row r="62" spans="1:7" x14ac:dyDescent="0.3">
      <c r="A62">
        <v>6073</v>
      </c>
      <c r="B62" t="s">
        <v>51</v>
      </c>
      <c r="C62">
        <v>-12255</v>
      </c>
      <c r="D62">
        <v>-12255</v>
      </c>
      <c r="E62">
        <v>-55000</v>
      </c>
      <c r="F62">
        <v>42746</v>
      </c>
      <c r="G62">
        <v>-70000</v>
      </c>
    </row>
    <row r="63" spans="1:7" x14ac:dyDescent="0.3">
      <c r="A63">
        <v>6100</v>
      </c>
      <c r="B63" t="s">
        <v>52</v>
      </c>
      <c r="C63">
        <v>-152</v>
      </c>
      <c r="D63">
        <v>-152</v>
      </c>
      <c r="E63">
        <v>-1000</v>
      </c>
      <c r="F63">
        <v>848</v>
      </c>
      <c r="G63">
        <v>-500</v>
      </c>
    </row>
    <row r="64" spans="1:7" x14ac:dyDescent="0.3">
      <c r="A64">
        <v>6250</v>
      </c>
      <c r="B64" t="s">
        <v>53</v>
      </c>
      <c r="C64">
        <v>-1091</v>
      </c>
      <c r="D64">
        <v>-1091</v>
      </c>
      <c r="E64">
        <v>-1000</v>
      </c>
      <c r="F64">
        <v>-91</v>
      </c>
      <c r="G64">
        <v>0</v>
      </c>
    </row>
    <row r="65" spans="1:7" x14ac:dyDescent="0.3">
      <c r="A65">
        <v>6530</v>
      </c>
      <c r="B65" t="s">
        <v>54</v>
      </c>
      <c r="C65">
        <v>-66266</v>
      </c>
      <c r="D65">
        <v>-66266</v>
      </c>
      <c r="E65">
        <v>-66000</v>
      </c>
      <c r="F65">
        <v>-266</v>
      </c>
      <c r="G65">
        <v>-60000</v>
      </c>
    </row>
    <row r="66" spans="1:7" x14ac:dyDescent="0.3">
      <c r="A66">
        <v>6570</v>
      </c>
      <c r="B66" t="s">
        <v>55</v>
      </c>
      <c r="C66">
        <v>-3860</v>
      </c>
      <c r="D66">
        <v>-3860</v>
      </c>
      <c r="E66">
        <v>-5000</v>
      </c>
      <c r="F66">
        <v>1140</v>
      </c>
      <c r="G66">
        <v>-5000</v>
      </c>
    </row>
    <row r="67" spans="1:7" x14ac:dyDescent="0.3">
      <c r="A67">
        <v>6981</v>
      </c>
      <c r="B67" t="s">
        <v>56</v>
      </c>
      <c r="C67">
        <v>-5620</v>
      </c>
      <c r="D67">
        <v>-5620</v>
      </c>
      <c r="E67">
        <v>-12000</v>
      </c>
      <c r="F67">
        <v>6380</v>
      </c>
      <c r="G67">
        <v>-12000</v>
      </c>
    </row>
    <row r="68" spans="1:7" x14ac:dyDescent="0.3">
      <c r="A68">
        <v>6991</v>
      </c>
      <c r="B68" t="s">
        <v>57</v>
      </c>
      <c r="C68">
        <v>-1161</v>
      </c>
      <c r="D68">
        <v>-1161</v>
      </c>
      <c r="E68">
        <v>-2000</v>
      </c>
      <c r="F68">
        <v>839</v>
      </c>
      <c r="G68">
        <v>-2000</v>
      </c>
    </row>
    <row r="69" spans="1:7" x14ac:dyDescent="0.3">
      <c r="B69" t="s">
        <v>58</v>
      </c>
      <c r="C69">
        <v>-90725</v>
      </c>
      <c r="D69">
        <v>-90725</v>
      </c>
      <c r="E69">
        <v>-142000</v>
      </c>
      <c r="F69">
        <v>51275</v>
      </c>
      <c r="G69">
        <f>SUM(G61:G68)</f>
        <v>-149500</v>
      </c>
    </row>
    <row r="71" spans="1:7" x14ac:dyDescent="0.3">
      <c r="B71" t="s">
        <v>59</v>
      </c>
      <c r="C71">
        <v>-850918</v>
      </c>
      <c r="D71">
        <v>-921769</v>
      </c>
      <c r="E71">
        <v>-1055000</v>
      </c>
      <c r="F71">
        <v>133231</v>
      </c>
      <c r="G71">
        <f>G59+G69</f>
        <v>-1039000</v>
      </c>
    </row>
    <row r="73" spans="1:7" x14ac:dyDescent="0.3">
      <c r="B73" t="s">
        <v>60</v>
      </c>
      <c r="C73">
        <v>797223</v>
      </c>
      <c r="D73">
        <v>726372</v>
      </c>
      <c r="E73">
        <v>627000</v>
      </c>
      <c r="F73">
        <v>99372</v>
      </c>
      <c r="G73">
        <f>G71+G16</f>
        <v>622000</v>
      </c>
    </row>
    <row r="75" spans="1:7" x14ac:dyDescent="0.3">
      <c r="A75">
        <v>7821</v>
      </c>
      <c r="B75" t="s">
        <v>61</v>
      </c>
      <c r="C75">
        <v>-119050</v>
      </c>
      <c r="D75">
        <v>-142868</v>
      </c>
      <c r="E75">
        <v>-143000</v>
      </c>
      <c r="F75">
        <v>132</v>
      </c>
      <c r="G75">
        <v>-143000</v>
      </c>
    </row>
    <row r="76" spans="1:7" x14ac:dyDescent="0.3">
      <c r="A76">
        <v>7829</v>
      </c>
      <c r="B76" t="s">
        <v>62</v>
      </c>
      <c r="C76">
        <v>-30588</v>
      </c>
      <c r="D76">
        <v>-30588</v>
      </c>
      <c r="E76">
        <v>-31000</v>
      </c>
      <c r="F76">
        <v>412</v>
      </c>
      <c r="G76">
        <v>-31000</v>
      </c>
    </row>
    <row r="77" spans="1:7" x14ac:dyDescent="0.3">
      <c r="A77">
        <v>7830</v>
      </c>
      <c r="B77" t="s">
        <v>63</v>
      </c>
      <c r="C77">
        <v>-14880</v>
      </c>
      <c r="D77">
        <v>-14880</v>
      </c>
      <c r="E77">
        <v>-15000</v>
      </c>
      <c r="F77">
        <v>120</v>
      </c>
      <c r="G77">
        <v>-15000</v>
      </c>
    </row>
    <row r="78" spans="1:7" x14ac:dyDescent="0.3">
      <c r="B78" t="s">
        <v>64</v>
      </c>
      <c r="C78">
        <v>-164518</v>
      </c>
      <c r="D78">
        <v>-188336</v>
      </c>
      <c r="E78">
        <v>-189000</v>
      </c>
      <c r="F78">
        <v>664</v>
      </c>
      <c r="G78">
        <f>SUM(G75:G77)</f>
        <v>-189000</v>
      </c>
    </row>
    <row r="80" spans="1:7" x14ac:dyDescent="0.3">
      <c r="A80">
        <v>8310</v>
      </c>
      <c r="B80" t="s">
        <v>65</v>
      </c>
      <c r="C80">
        <v>69</v>
      </c>
      <c r="D80">
        <v>69</v>
      </c>
      <c r="F80">
        <v>69</v>
      </c>
      <c r="G80">
        <v>0</v>
      </c>
    </row>
    <row r="81" spans="1:7" x14ac:dyDescent="0.3">
      <c r="B81" t="s">
        <v>66</v>
      </c>
      <c r="C81">
        <v>69</v>
      </c>
      <c r="D81">
        <v>69</v>
      </c>
      <c r="F81">
        <v>69</v>
      </c>
      <c r="G81">
        <v>0</v>
      </c>
    </row>
    <row r="83" spans="1:7" x14ac:dyDescent="0.3">
      <c r="A83">
        <v>8400</v>
      </c>
      <c r="B83" t="s">
        <v>67</v>
      </c>
      <c r="C83">
        <v>-93757</v>
      </c>
      <c r="D83">
        <v>-102972</v>
      </c>
      <c r="E83">
        <v>-110000</v>
      </c>
      <c r="F83">
        <v>7028</v>
      </c>
      <c r="G83">
        <v>-300000</v>
      </c>
    </row>
    <row r="84" spans="1:7" x14ac:dyDescent="0.3">
      <c r="A84">
        <v>8422</v>
      </c>
      <c r="B84" t="s">
        <v>68</v>
      </c>
      <c r="C84">
        <v>-12</v>
      </c>
      <c r="D84">
        <v>-12</v>
      </c>
      <c r="F84">
        <v>-12</v>
      </c>
      <c r="G84">
        <v>0</v>
      </c>
    </row>
    <row r="85" spans="1:7" x14ac:dyDescent="0.3">
      <c r="B85" t="s">
        <v>69</v>
      </c>
      <c r="C85">
        <v>-93769</v>
      </c>
      <c r="D85">
        <v>-102984</v>
      </c>
      <c r="E85">
        <v>-110000</v>
      </c>
      <c r="F85">
        <v>7016</v>
      </c>
      <c r="G85">
        <f>SUM(G83:G84)</f>
        <v>-300000</v>
      </c>
    </row>
    <row r="87" spans="1:7" x14ac:dyDescent="0.3">
      <c r="B87" t="s">
        <v>70</v>
      </c>
      <c r="C87">
        <v>539005</v>
      </c>
      <c r="D87">
        <v>435121</v>
      </c>
      <c r="E87">
        <v>328000</v>
      </c>
      <c r="F87">
        <v>107121</v>
      </c>
      <c r="G87">
        <f>G73+G85+G78</f>
        <v>133000</v>
      </c>
    </row>
    <row r="90" spans="1:7" x14ac:dyDescent="0.3">
      <c r="B90" t="s">
        <v>71</v>
      </c>
    </row>
    <row r="92" spans="1:7" x14ac:dyDescent="0.3">
      <c r="A92">
        <v>4911</v>
      </c>
      <c r="B92" t="s">
        <v>72</v>
      </c>
      <c r="C92">
        <v>-1679514</v>
      </c>
      <c r="D92">
        <v>-1679514</v>
      </c>
      <c r="E92">
        <v>-3500000</v>
      </c>
      <c r="F92">
        <v>1820486</v>
      </c>
      <c r="G92">
        <f>-4100000-D92</f>
        <v>-2420486</v>
      </c>
    </row>
    <row r="93" spans="1:7" x14ac:dyDescent="0.3">
      <c r="A93">
        <v>4913</v>
      </c>
      <c r="B93" t="s">
        <v>73</v>
      </c>
      <c r="E93">
        <v>-620000</v>
      </c>
      <c r="F93">
        <v>620000</v>
      </c>
      <c r="G93">
        <v>-1170000</v>
      </c>
    </row>
    <row r="94" spans="1:7" x14ac:dyDescent="0.3">
      <c r="B94" t="s">
        <v>74</v>
      </c>
      <c r="C94">
        <v>-1679514</v>
      </c>
      <c r="D94">
        <v>-1679514</v>
      </c>
      <c r="E94">
        <v>-4120000</v>
      </c>
      <c r="F94">
        <v>2440486</v>
      </c>
      <c r="G94">
        <f>SUM(G92:G93)</f>
        <v>-3590486</v>
      </c>
    </row>
    <row r="97" spans="2:7" x14ac:dyDescent="0.3">
      <c r="B97" t="s">
        <v>75</v>
      </c>
      <c r="C97">
        <v>-1140509</v>
      </c>
      <c r="D97">
        <v>-1244393</v>
      </c>
      <c r="E97">
        <v>-3792000</v>
      </c>
      <c r="F97">
        <v>2547607</v>
      </c>
      <c r="G97">
        <f>G87+G94</f>
        <v>-3457486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Otterstål</dc:creator>
  <cp:lastModifiedBy>Rikard Berg Bretz</cp:lastModifiedBy>
  <cp:lastPrinted>2023-03-10T08:33:38Z</cp:lastPrinted>
  <dcterms:created xsi:type="dcterms:W3CDTF">2023-03-09T16:48:10Z</dcterms:created>
  <dcterms:modified xsi:type="dcterms:W3CDTF">2023-03-21T06:48:54Z</dcterms:modified>
</cp:coreProperties>
</file>